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1 er trimestre 2024\Presupuestales\"/>
    </mc:Choice>
  </mc:AlternateContent>
  <bookViews>
    <workbookView xWindow="0" yWindow="0" windowWidth="28800" windowHeight="12330"/>
  </bookViews>
  <sheets>
    <sheet name="06 EGR ECON Y OBJ GTO " sheetId="1" r:id="rId1"/>
  </sheets>
  <externalReferences>
    <externalReference r:id="rId2"/>
    <externalReference r:id="rId3"/>
  </externalReferences>
  <definedNames>
    <definedName name="_xlnm.Print_Area" localSheetId="0">'06 EGR ECON Y OBJ GTO '!$B$1:$J$57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J48" i="1" s="1"/>
  <c r="J47" i="1" s="1"/>
  <c r="I48" i="1"/>
  <c r="I47" i="1" s="1"/>
  <c r="H48" i="1"/>
  <c r="H47" i="1"/>
  <c r="J46" i="1"/>
  <c r="J45" i="1"/>
  <c r="I45" i="1"/>
  <c r="H45" i="1"/>
  <c r="G45" i="1"/>
  <c r="J44" i="1"/>
  <c r="J43" i="1" s="1"/>
  <c r="J42" i="1" s="1"/>
  <c r="J41" i="1" s="1"/>
  <c r="G44" i="1"/>
  <c r="G43" i="1" s="1"/>
  <c r="G42" i="1" s="1"/>
  <c r="G41" i="1" s="1"/>
  <c r="I43" i="1"/>
  <c r="I42" i="1" s="1"/>
  <c r="I41" i="1" s="1"/>
  <c r="H43" i="1"/>
  <c r="H42" i="1" s="1"/>
  <c r="H41" i="1" s="1"/>
  <c r="H39" i="1"/>
  <c r="J39" i="1" s="1"/>
  <c r="J38" i="1" s="1"/>
  <c r="J37" i="1" s="1"/>
  <c r="I38" i="1"/>
  <c r="H38" i="1"/>
  <c r="H37" i="1" s="1"/>
  <c r="I37" i="1"/>
  <c r="F37" i="1"/>
  <c r="I28" i="1"/>
  <c r="I11" i="1" s="1"/>
  <c r="H28" i="1"/>
  <c r="F28" i="1"/>
  <c r="I20" i="1"/>
  <c r="H20" i="1"/>
  <c r="F20" i="1"/>
  <c r="F19" i="1" s="1"/>
  <c r="F11" i="1" s="1"/>
  <c r="F10" i="1" s="1"/>
  <c r="F53" i="1" s="1"/>
  <c r="I19" i="1"/>
  <c r="I13" i="1"/>
  <c r="H13" i="1"/>
  <c r="F13" i="1"/>
  <c r="M12" i="1"/>
  <c r="I12" i="1"/>
  <c r="H12" i="1"/>
  <c r="F12" i="1"/>
  <c r="B4" i="1"/>
  <c r="J14" i="1" l="1"/>
  <c r="J17" i="1"/>
  <c r="J23" i="1"/>
  <c r="J26" i="1"/>
  <c r="J30" i="1"/>
  <c r="J31" i="1"/>
  <c r="J34" i="1"/>
  <c r="J33" i="1"/>
  <c r="J15" i="1"/>
  <c r="J18" i="1"/>
  <c r="J21" i="1"/>
  <c r="J24" i="1"/>
  <c r="J27" i="1"/>
  <c r="J36" i="1"/>
  <c r="J29" i="1"/>
  <c r="J28" i="1" s="1"/>
  <c r="J32" i="1"/>
  <c r="J35" i="1"/>
  <c r="J16" i="1"/>
  <c r="J22" i="1"/>
  <c r="J25" i="1"/>
  <c r="H11" i="1"/>
  <c r="H10" i="1" s="1"/>
  <c r="H53" i="1" s="1"/>
  <c r="I10" i="1"/>
  <c r="I53" i="1" s="1"/>
  <c r="M11" i="1"/>
  <c r="H19" i="1"/>
  <c r="J20" i="1" l="1"/>
  <c r="J13" i="1"/>
  <c r="J12" i="1" s="1"/>
  <c r="J19" i="1"/>
  <c r="J11" i="1" s="1"/>
  <c r="J10" i="1" s="1"/>
  <c r="J53" i="1" s="1"/>
  <c r="G53" i="1"/>
</calcChain>
</file>

<file path=xl/sharedStrings.xml><?xml version="1.0" encoding="utf-8"?>
<sst xmlns="http://schemas.openxmlformats.org/spreadsheetml/2006/main" count="83" uniqueCount="75">
  <si>
    <r>
      <t>ESTADO ANALÍTICO DEL EJERCICIO DEL PRESUPUESTO DE EGRESOS EN CLASIFICACIÓN ECONÓMICA Y POR OBJETO DEL GASTO</t>
    </r>
    <r>
      <rPr>
        <b/>
        <vertAlign val="superscript"/>
        <sz val="10"/>
        <color indexed="8"/>
        <rFont val="Soberana Sans"/>
        <family val="3"/>
      </rPr>
      <t>1/</t>
    </r>
  </si>
  <si>
    <t>FIDEICOMISO DE FORMACIÓN Y CAPACITACIÓN PARA EL PERSONAL DE LA MARINA MERCANTE NACIONAL</t>
  </si>
  <si>
    <t>(PESOS)</t>
  </si>
  <si>
    <r>
      <rPr>
        <sz val="8"/>
        <color indexed="9"/>
        <rFont val="Soberana Sans"/>
        <family val="3"/>
      </rPr>
      <t>CLASIFICACIÓN ECONÓMICA</t>
    </r>
  </si>
  <si>
    <r>
      <rPr>
        <sz val="8"/>
        <color indexed="9"/>
        <rFont val="Soberana Sans"/>
        <family val="3"/>
      </rPr>
      <t>APROBADO</t>
    </r>
  </si>
  <si>
    <r>
      <rPr>
        <sz val="8"/>
        <color indexed="9"/>
        <rFont val="Soberana Sans"/>
        <family val="3"/>
      </rPr>
      <t>MODIFICADO</t>
    </r>
  </si>
  <si>
    <r>
      <rPr>
        <sz val="8"/>
        <color indexed="9"/>
        <rFont val="Soberana Sans"/>
        <family val="3"/>
      </rPr>
      <t>DEVENGADO</t>
    </r>
  </si>
  <si>
    <r>
      <rPr>
        <sz val="8"/>
        <color indexed="9"/>
        <rFont val="Soberana Sans"/>
        <family val="3"/>
      </rPr>
      <t>PAGADO</t>
    </r>
  </si>
  <si>
    <r>
      <rPr>
        <sz val="8"/>
        <color indexed="9"/>
        <rFont val="Soberana Sans"/>
        <family val="3"/>
      </rPr>
      <t>ECONOMÍAS</t>
    </r>
  </si>
  <si>
    <t>OBJETO DEL GASTO</t>
  </si>
  <si>
    <t>DENOMINACIÓN</t>
  </si>
  <si>
    <r>
      <rPr>
        <b/>
        <sz val="7"/>
        <color indexed="8"/>
        <rFont val="Soberana Sans"/>
        <family val="3"/>
      </rPr>
      <t>TOTAL</t>
    </r>
  </si>
  <si>
    <r>
      <rPr>
        <b/>
        <sz val="7"/>
        <color indexed="8"/>
        <rFont val="Soberana Sans"/>
        <family val="3"/>
      </rPr>
      <t>Gasto Corriente</t>
    </r>
  </si>
  <si>
    <r>
      <rPr>
        <sz val="7"/>
        <color indexed="8"/>
        <rFont val="Soberana Sans"/>
        <family val="3"/>
      </rPr>
      <t>Servicios Personales</t>
    </r>
  </si>
  <si>
    <r>
      <rPr>
        <sz val="7"/>
        <color indexed="8"/>
        <rFont val="Soberana Sans"/>
        <family val="3"/>
      </rPr>
      <t>1000</t>
    </r>
  </si>
  <si>
    <r>
      <rPr>
        <sz val="7"/>
        <color indexed="8"/>
        <rFont val="Soberana Sans"/>
        <family val="3"/>
      </rPr>
      <t>Servicios personales</t>
    </r>
  </si>
  <si>
    <r>
      <rPr>
        <sz val="7"/>
        <color indexed="8"/>
        <rFont val="Soberana Sans"/>
        <family val="3"/>
      </rPr>
      <t>1100</t>
    </r>
  </si>
  <si>
    <r>
      <rPr>
        <sz val="7"/>
        <color indexed="8"/>
        <rFont val="Soberana Sans"/>
        <family val="3"/>
      </rPr>
      <t>Remuneraciones al personal de carácter permanente</t>
    </r>
  </si>
  <si>
    <r>
      <rPr>
        <sz val="7"/>
        <color indexed="8"/>
        <rFont val="Soberana Sans"/>
        <family val="3"/>
      </rPr>
      <t>1200</t>
    </r>
  </si>
  <si>
    <r>
      <rPr>
        <sz val="7"/>
        <color indexed="8"/>
        <rFont val="Soberana Sans"/>
        <family val="3"/>
      </rPr>
      <t>Remuneraciones al personal de carácter transitorio</t>
    </r>
  </si>
  <si>
    <r>
      <rPr>
        <sz val="7"/>
        <color indexed="8"/>
        <rFont val="Soberana Sans"/>
        <family val="3"/>
      </rPr>
      <t>1300</t>
    </r>
  </si>
  <si>
    <r>
      <rPr>
        <sz val="7"/>
        <color indexed="8"/>
        <rFont val="Soberana Sans"/>
        <family val="3"/>
      </rPr>
      <t>Remuneraciones adicionales y especiales</t>
    </r>
  </si>
  <si>
    <r>
      <rPr>
        <sz val="7"/>
        <color indexed="8"/>
        <rFont val="Soberana Sans"/>
        <family val="3"/>
      </rPr>
      <t>1400</t>
    </r>
  </si>
  <si>
    <r>
      <rPr>
        <sz val="7"/>
        <color indexed="8"/>
        <rFont val="Soberana Sans"/>
        <family val="3"/>
      </rPr>
      <t>Seguridad social</t>
    </r>
  </si>
  <si>
    <r>
      <rPr>
        <sz val="7"/>
        <color indexed="8"/>
        <rFont val="Soberana Sans"/>
        <family val="3"/>
      </rPr>
      <t>1500</t>
    </r>
  </si>
  <si>
    <r>
      <rPr>
        <sz val="7"/>
        <color indexed="8"/>
        <rFont val="Soberana Sans"/>
        <family val="3"/>
      </rPr>
      <t>Otras prestaciones sociales y económicas</t>
    </r>
  </si>
  <si>
    <r>
      <rPr>
        <sz val="7"/>
        <color indexed="8"/>
        <rFont val="Soberana Sans"/>
        <family val="3"/>
      </rPr>
      <t>Gasto De Operación</t>
    </r>
  </si>
  <si>
    <r>
      <rPr>
        <sz val="7"/>
        <color indexed="8"/>
        <rFont val="Soberana Sans"/>
        <family val="3"/>
      </rPr>
      <t>2000</t>
    </r>
  </si>
  <si>
    <r>
      <rPr>
        <sz val="7"/>
        <color indexed="8"/>
        <rFont val="Soberana Sans"/>
        <family val="3"/>
      </rPr>
      <t>Materiales y suministros</t>
    </r>
  </si>
  <si>
    <r>
      <rPr>
        <sz val="7"/>
        <color indexed="8"/>
        <rFont val="Soberana Sans"/>
        <family val="3"/>
      </rPr>
      <t>2100</t>
    </r>
  </si>
  <si>
    <r>
      <rPr>
        <sz val="7"/>
        <color indexed="8"/>
        <rFont val="Soberana Sans"/>
        <family val="3"/>
      </rPr>
      <t>Materiales de administración, emisión de documentos y artículos oficiales</t>
    </r>
  </si>
  <si>
    <r>
      <rPr>
        <sz val="7"/>
        <color indexed="8"/>
        <rFont val="Soberana Sans"/>
        <family val="3"/>
      </rPr>
      <t>2200</t>
    </r>
  </si>
  <si>
    <r>
      <rPr>
        <sz val="7"/>
        <color indexed="8"/>
        <rFont val="Soberana Sans"/>
        <family val="3"/>
      </rPr>
      <t>Alimentos y utensilios</t>
    </r>
  </si>
  <si>
    <r>
      <rPr>
        <sz val="7"/>
        <color indexed="8"/>
        <rFont val="Soberana Sans"/>
        <family val="3"/>
      </rPr>
      <t>2400</t>
    </r>
  </si>
  <si>
    <r>
      <rPr>
        <sz val="7"/>
        <color indexed="8"/>
        <rFont val="Soberana Sans"/>
        <family val="3"/>
      </rPr>
      <t>Materiales y artículos de construcción y de reparación</t>
    </r>
  </si>
  <si>
    <r>
      <rPr>
        <sz val="7"/>
        <color indexed="8"/>
        <rFont val="Soberana Sans"/>
        <family val="3"/>
      </rPr>
      <t>2500</t>
    </r>
  </si>
  <si>
    <r>
      <rPr>
        <sz val="7"/>
        <color indexed="8"/>
        <rFont val="Soberana Sans"/>
        <family val="3"/>
      </rPr>
      <t>Productos químicos, farmacéuticos y de laboratorio</t>
    </r>
  </si>
  <si>
    <r>
      <rPr>
        <sz val="7"/>
        <color indexed="8"/>
        <rFont val="Soberana Sans"/>
        <family val="3"/>
      </rPr>
      <t>2600</t>
    </r>
  </si>
  <si>
    <r>
      <rPr>
        <sz val="7"/>
        <color indexed="8"/>
        <rFont val="Soberana Sans"/>
        <family val="3"/>
      </rPr>
      <t>Combustibles, lubricantes y aditivos</t>
    </r>
  </si>
  <si>
    <r>
      <rPr>
        <sz val="7"/>
        <color indexed="8"/>
        <rFont val="Soberana Sans"/>
        <family val="3"/>
      </rPr>
      <t>2700</t>
    </r>
  </si>
  <si>
    <r>
      <rPr>
        <sz val="7"/>
        <color indexed="8"/>
        <rFont val="Soberana Sans"/>
        <family val="3"/>
      </rPr>
      <t>Vestuario, blancos, prendas de protección y artículos deportivos</t>
    </r>
  </si>
  <si>
    <r>
      <rPr>
        <sz val="7"/>
        <color indexed="8"/>
        <rFont val="Soberana Sans"/>
        <family val="3"/>
      </rPr>
      <t>2900</t>
    </r>
  </si>
  <si>
    <r>
      <rPr>
        <sz val="7"/>
        <color indexed="8"/>
        <rFont val="Soberana Sans"/>
        <family val="3"/>
      </rPr>
      <t>Herramientas, refacciones y accesorios menores</t>
    </r>
  </si>
  <si>
    <r>
      <rPr>
        <sz val="7"/>
        <color indexed="8"/>
        <rFont val="Soberana Sans"/>
        <family val="3"/>
      </rPr>
      <t>3000</t>
    </r>
  </si>
  <si>
    <r>
      <rPr>
        <sz val="7"/>
        <color indexed="8"/>
        <rFont val="Soberana Sans"/>
        <family val="3"/>
      </rPr>
      <t>Servicios generales</t>
    </r>
  </si>
  <si>
    <r>
      <rPr>
        <sz val="7"/>
        <color indexed="8"/>
        <rFont val="Soberana Sans"/>
        <family val="3"/>
      </rPr>
      <t>3100</t>
    </r>
  </si>
  <si>
    <r>
      <rPr>
        <sz val="7"/>
        <color indexed="8"/>
        <rFont val="Soberana Sans"/>
        <family val="3"/>
      </rPr>
      <t>Servicios básicos</t>
    </r>
  </si>
  <si>
    <r>
      <rPr>
        <sz val="7"/>
        <color indexed="8"/>
        <rFont val="Soberana Sans"/>
        <family val="3"/>
      </rPr>
      <t>3200</t>
    </r>
  </si>
  <si>
    <r>
      <rPr>
        <sz val="7"/>
        <color indexed="8"/>
        <rFont val="Soberana Sans"/>
        <family val="3"/>
      </rPr>
      <t>Servicios de arrendamiento</t>
    </r>
  </si>
  <si>
    <r>
      <rPr>
        <sz val="7"/>
        <color indexed="8"/>
        <rFont val="Soberana Sans"/>
        <family val="3"/>
      </rPr>
      <t>3300</t>
    </r>
  </si>
  <si>
    <r>
      <rPr>
        <sz val="7"/>
        <color indexed="8"/>
        <rFont val="Soberana Sans"/>
        <family val="3"/>
      </rPr>
      <t>Servicios profesionales, científicos, técnicos y otros servicios</t>
    </r>
  </si>
  <si>
    <r>
      <rPr>
        <sz val="7"/>
        <color indexed="8"/>
        <rFont val="Soberana Sans"/>
        <family val="3"/>
      </rPr>
      <t>3400</t>
    </r>
  </si>
  <si>
    <r>
      <rPr>
        <sz val="7"/>
        <color indexed="8"/>
        <rFont val="Soberana Sans"/>
        <family val="3"/>
      </rPr>
      <t>Servicios financieros, bancarios y comerciales</t>
    </r>
  </si>
  <si>
    <r>
      <rPr>
        <sz val="7"/>
        <color indexed="8"/>
        <rFont val="Soberana Sans"/>
        <family val="3"/>
      </rPr>
      <t>3500</t>
    </r>
  </si>
  <si>
    <r>
      <rPr>
        <sz val="7"/>
        <color indexed="8"/>
        <rFont val="Soberana Sans"/>
        <family val="3"/>
      </rPr>
      <t>Servicios de instalación, reparación, mantenimiento y conservación</t>
    </r>
  </si>
  <si>
    <r>
      <rPr>
        <sz val="7"/>
        <color indexed="8"/>
        <rFont val="Soberana Sans"/>
        <family val="3"/>
      </rPr>
      <t>3700</t>
    </r>
  </si>
  <si>
    <r>
      <rPr>
        <sz val="7"/>
        <color indexed="8"/>
        <rFont val="Soberana Sans"/>
        <family val="3"/>
      </rPr>
      <t>Servicios de traslado y viáticos</t>
    </r>
  </si>
  <si>
    <r>
      <rPr>
        <sz val="7"/>
        <color indexed="8"/>
        <rFont val="Soberana Sans"/>
        <family val="3"/>
      </rPr>
      <t>3800</t>
    </r>
  </si>
  <si>
    <r>
      <rPr>
        <sz val="7"/>
        <color indexed="8"/>
        <rFont val="Soberana Sans"/>
        <family val="3"/>
      </rPr>
      <t>Servicios oficiales</t>
    </r>
  </si>
  <si>
    <r>
      <rPr>
        <sz val="7"/>
        <color indexed="8"/>
        <rFont val="Soberana Sans"/>
        <family val="3"/>
      </rPr>
      <t>3900</t>
    </r>
  </si>
  <si>
    <r>
      <rPr>
        <sz val="7"/>
        <color indexed="8"/>
        <rFont val="Soberana Sans"/>
        <family val="3"/>
      </rPr>
      <t>Otros servicios generales</t>
    </r>
  </si>
  <si>
    <r>
      <rPr>
        <sz val="7"/>
        <color indexed="8"/>
        <rFont val="Soberana Sans"/>
        <family val="3"/>
      </rPr>
      <t>Otros De Corriente</t>
    </r>
  </si>
  <si>
    <r>
      <rPr>
        <b/>
        <sz val="7"/>
        <color indexed="8"/>
        <rFont val="Soberana Sans"/>
        <family val="3"/>
      </rPr>
      <t>Pensiones Y Jubilaciones</t>
    </r>
  </si>
  <si>
    <r>
      <rPr>
        <b/>
        <sz val="7"/>
        <color indexed="8"/>
        <rFont val="Soberana Sans"/>
        <family val="3"/>
      </rPr>
      <t>Gasto De Inversión</t>
    </r>
  </si>
  <si>
    <r>
      <rPr>
        <sz val="7"/>
        <color indexed="8"/>
        <rFont val="Soberana Sans"/>
        <family val="3"/>
      </rPr>
      <t>Inversión Física</t>
    </r>
  </si>
  <si>
    <r>
      <rPr>
        <sz val="7"/>
        <color indexed="8"/>
        <rFont val="Soberana Sans"/>
        <family val="3"/>
      </rPr>
      <t>5000</t>
    </r>
  </si>
  <si>
    <r>
      <rPr>
        <sz val="7"/>
        <color indexed="8"/>
        <rFont val="Soberana Sans"/>
        <family val="3"/>
      </rPr>
      <t>Bienes muebles, inmuebles e intangibles</t>
    </r>
  </si>
  <si>
    <r>
      <rPr>
        <sz val="7"/>
        <color indexed="8"/>
        <rFont val="Soberana Sans"/>
        <family val="3"/>
      </rPr>
      <t>5100</t>
    </r>
  </si>
  <si>
    <r>
      <rPr>
        <sz val="7"/>
        <color indexed="8"/>
        <rFont val="Soberana Sans"/>
        <family val="3"/>
      </rPr>
      <t>Mobiliario y equipo de administración</t>
    </r>
  </si>
  <si>
    <r>
      <rPr>
        <sz val="7"/>
        <color indexed="8"/>
        <rFont val="Soberana Sans"/>
        <family val="3"/>
      </rPr>
      <t>6000</t>
    </r>
  </si>
  <si>
    <r>
      <rPr>
        <sz val="7"/>
        <color indexed="8"/>
        <rFont val="Soberana Sans"/>
        <family val="3"/>
      </rPr>
      <t>Inversión pública</t>
    </r>
  </si>
  <si>
    <r>
      <rPr>
        <sz val="7"/>
        <color indexed="8"/>
        <rFont val="Soberana Sans"/>
        <family val="3"/>
      </rPr>
      <t>6200</t>
    </r>
  </si>
  <si>
    <r>
      <rPr>
        <sz val="7"/>
        <color indexed="8"/>
        <rFont val="Soberana Sans"/>
        <family val="3"/>
      </rPr>
      <t>Obra pública en bienes propios</t>
    </r>
  </si>
  <si>
    <r>
      <rPr>
        <sz val="7"/>
        <color indexed="8"/>
        <rFont val="Soberana Sans"/>
        <family val="3"/>
      </rPr>
      <t>Otros De Inversión</t>
    </r>
  </si>
  <si>
    <t xml:space="preserve">1/ Las sumas parciales y total pueden no coincidir debido al redondeo.
Fuente: Presupuesto Aprobado y Modificado, sistemas globalizadores de la Secretaría de Hacienda y Crédito Público. Presupuesto Devengado y Pagado, el ente público.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</si>
</sst>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%"/>
    <numFmt numFmtId="166" formatCode="\ 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sz val="8"/>
      <color indexed="8"/>
      <name val="Soberana Sans"/>
      <family val="3"/>
    </font>
    <font>
      <b/>
      <sz val="10"/>
      <color indexed="8"/>
      <name val="Soberana Sans"/>
      <family val="3"/>
    </font>
    <font>
      <b/>
      <vertAlign val="superscript"/>
      <sz val="10"/>
      <color indexed="8"/>
      <name val="Soberana Sans"/>
      <family val="3"/>
    </font>
    <font>
      <sz val="8"/>
      <color indexed="9"/>
      <name val="Soberana Sans"/>
      <family val="3"/>
    </font>
    <font>
      <sz val="7"/>
      <color indexed="9"/>
      <name val="Soberana Sans"/>
      <family val="3"/>
    </font>
    <font>
      <b/>
      <sz val="7"/>
      <color indexed="8"/>
      <name val="Soberana Sans"/>
      <family val="3"/>
    </font>
    <font>
      <sz val="7"/>
      <color indexed="8"/>
      <name val="Soberana Sans"/>
      <family val="3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2" applyFont="1" applyFill="1" applyBorder="1" applyAlignment="1" applyProtection="1">
      <alignment horizontal="left" vertical="top" wrapText="1"/>
    </xf>
    <xf numFmtId="0" fontId="3" fillId="2" borderId="0" xfId="2" applyFont="1" applyFill="1" applyBorder="1" applyAlignment="1" applyProtection="1">
      <alignment horizontal="center" vertical="center" wrapText="1"/>
    </xf>
    <xf numFmtId="0" fontId="1" fillId="0" borderId="0" xfId="2"/>
    <xf numFmtId="164" fontId="1" fillId="0" borderId="0" xfId="3" applyFont="1"/>
    <xf numFmtId="0" fontId="4" fillId="2" borderId="0" xfId="2" applyFont="1" applyFill="1" applyBorder="1" applyAlignment="1" applyProtection="1">
      <alignment horizontal="center" vertical="center" wrapText="1"/>
    </xf>
    <xf numFmtId="0" fontId="4" fillId="2" borderId="0" xfId="2" applyFont="1" applyFill="1" applyBorder="1" applyAlignment="1" applyProtection="1">
      <alignment horizontal="center" vertical="center" wrapText="1"/>
    </xf>
    <xf numFmtId="44" fontId="1" fillId="0" borderId="0" xfId="2" applyNumberFormat="1"/>
    <xf numFmtId="0" fontId="8" fillId="2" borderId="6" xfId="2" applyFont="1" applyFill="1" applyBorder="1" applyAlignment="1" applyProtection="1">
      <alignment horizontal="left" vertical="center" wrapText="1"/>
    </xf>
    <xf numFmtId="0" fontId="8" fillId="2" borderId="12" xfId="2" applyFont="1" applyFill="1" applyBorder="1" applyAlignment="1" applyProtection="1">
      <alignment horizontal="left" vertical="center" wrapText="1"/>
    </xf>
    <xf numFmtId="3" fontId="8" fillId="2" borderId="13" xfId="2" applyNumberFormat="1" applyFont="1" applyFill="1" applyBorder="1" applyAlignment="1" applyProtection="1">
      <alignment horizontal="right" vertical="center" wrapText="1"/>
    </xf>
    <xf numFmtId="3" fontId="8" fillId="0" borderId="13" xfId="2" applyNumberFormat="1" applyFont="1" applyFill="1" applyBorder="1" applyAlignment="1" applyProtection="1">
      <alignment horizontal="right" vertical="center" wrapText="1"/>
    </xf>
    <xf numFmtId="3" fontId="8" fillId="0" borderId="14" xfId="2" applyNumberFormat="1" applyFont="1" applyFill="1" applyBorder="1" applyAlignment="1" applyProtection="1">
      <alignment horizontal="right" vertical="center" wrapText="1"/>
    </xf>
    <xf numFmtId="3" fontId="1" fillId="0" borderId="0" xfId="2" applyNumberFormat="1"/>
    <xf numFmtId="43" fontId="1" fillId="0" borderId="0" xfId="1" applyFont="1"/>
    <xf numFmtId="0" fontId="9" fillId="2" borderId="6" xfId="2" applyFont="1" applyFill="1" applyBorder="1" applyAlignment="1" applyProtection="1">
      <alignment horizontal="left" vertical="center" wrapText="1"/>
    </xf>
    <xf numFmtId="0" fontId="9" fillId="2" borderId="12" xfId="2" applyFont="1" applyFill="1" applyBorder="1" applyAlignment="1" applyProtection="1">
      <alignment horizontal="left" vertical="center" wrapText="1"/>
    </xf>
    <xf numFmtId="3" fontId="9" fillId="2" borderId="13" xfId="2" applyNumberFormat="1" applyFont="1" applyFill="1" applyBorder="1" applyAlignment="1" applyProtection="1">
      <alignment horizontal="right" vertical="center" wrapText="1"/>
    </xf>
    <xf numFmtId="3" fontId="9" fillId="0" borderId="13" xfId="2" applyNumberFormat="1" applyFont="1" applyFill="1" applyBorder="1" applyAlignment="1" applyProtection="1">
      <alignment horizontal="right" vertical="center" wrapText="1"/>
    </xf>
    <xf numFmtId="3" fontId="9" fillId="0" borderId="14" xfId="2" applyNumberFormat="1" applyFont="1" applyFill="1" applyBorder="1" applyAlignment="1" applyProtection="1">
      <alignment horizontal="right" vertical="center" wrapText="1"/>
    </xf>
    <xf numFmtId="165" fontId="1" fillId="0" borderId="0" xfId="4" applyNumberFormat="1" applyFont="1"/>
    <xf numFmtId="0" fontId="2" fillId="2" borderId="6" xfId="2" applyFont="1" applyFill="1" applyBorder="1" applyAlignment="1" applyProtection="1">
      <alignment horizontal="left" vertical="top" wrapText="1"/>
    </xf>
    <xf numFmtId="0" fontId="9" fillId="2" borderId="0" xfId="2" applyFont="1" applyFill="1" applyBorder="1" applyAlignment="1" applyProtection="1">
      <alignment horizontal="center" vertical="center" wrapText="1"/>
    </xf>
    <xf numFmtId="0" fontId="9" fillId="2" borderId="0" xfId="2" applyFont="1" applyFill="1" applyBorder="1" applyAlignment="1" applyProtection="1">
      <alignment horizontal="left" vertical="center" wrapText="1"/>
    </xf>
    <xf numFmtId="0" fontId="9" fillId="2" borderId="0" xfId="2" applyFont="1" applyFill="1" applyBorder="1" applyAlignment="1" applyProtection="1">
      <alignment horizontal="left" vertical="center" wrapText="1"/>
    </xf>
    <xf numFmtId="3" fontId="9" fillId="3" borderId="15" xfId="2" applyNumberFormat="1" applyFont="1" applyFill="1" applyBorder="1" applyAlignment="1" applyProtection="1">
      <alignment horizontal="right" vertical="center" wrapText="1"/>
    </xf>
    <xf numFmtId="3" fontId="9" fillId="0" borderId="16" xfId="2" applyNumberFormat="1" applyFont="1" applyFill="1" applyBorder="1" applyAlignment="1" applyProtection="1">
      <alignment horizontal="right" vertical="center" wrapText="1"/>
    </xf>
    <xf numFmtId="3" fontId="9" fillId="2" borderId="14" xfId="2" applyNumberFormat="1" applyFont="1" applyFill="1" applyBorder="1" applyAlignment="1" applyProtection="1">
      <alignment horizontal="right" vertical="center" wrapText="1"/>
    </xf>
    <xf numFmtId="3" fontId="9" fillId="2" borderId="15" xfId="2" applyNumberFormat="1" applyFont="1" applyFill="1" applyBorder="1" applyAlignment="1" applyProtection="1">
      <alignment horizontal="right" vertical="center" wrapText="1"/>
    </xf>
    <xf numFmtId="0" fontId="1" fillId="0" borderId="0" xfId="2" applyBorder="1"/>
    <xf numFmtId="0" fontId="9" fillId="2" borderId="15" xfId="2" applyFont="1" applyFill="1" applyBorder="1" applyAlignment="1" applyProtection="1">
      <alignment horizontal="left" vertical="center" wrapText="1"/>
    </xf>
    <xf numFmtId="166" fontId="9" fillId="2" borderId="13" xfId="2" applyNumberFormat="1" applyFont="1" applyFill="1" applyBorder="1" applyAlignment="1" applyProtection="1">
      <alignment horizontal="right" vertical="center" wrapText="1"/>
    </xf>
    <xf numFmtId="166" fontId="9" fillId="2" borderId="15" xfId="2" applyNumberFormat="1" applyFont="1" applyFill="1" applyBorder="1" applyAlignment="1" applyProtection="1">
      <alignment horizontal="right" vertical="center" wrapText="1"/>
    </xf>
    <xf numFmtId="3" fontId="9" fillId="2" borderId="16" xfId="2" applyNumberFormat="1" applyFont="1" applyFill="1" applyBorder="1" applyAlignment="1" applyProtection="1">
      <alignment horizontal="right" vertical="center" wrapText="1"/>
    </xf>
    <xf numFmtId="0" fontId="2" fillId="2" borderId="17" xfId="2" applyFont="1" applyFill="1" applyBorder="1" applyAlignment="1" applyProtection="1">
      <alignment horizontal="left" vertical="top" wrapText="1"/>
    </xf>
    <xf numFmtId="0" fontId="8" fillId="2" borderId="18" xfId="2" applyFont="1" applyFill="1" applyBorder="1" applyAlignment="1" applyProtection="1">
      <alignment horizontal="left" vertical="center" wrapText="1"/>
    </xf>
    <xf numFmtId="0" fontId="9" fillId="2" borderId="18" xfId="2" applyFont="1" applyFill="1" applyBorder="1" applyAlignment="1" applyProtection="1">
      <alignment horizontal="center" vertical="center" wrapText="1"/>
    </xf>
    <xf numFmtId="0" fontId="9" fillId="2" borderId="18" xfId="2" applyFont="1" applyFill="1" applyBorder="1" applyAlignment="1" applyProtection="1">
      <alignment horizontal="left" vertical="center" wrapText="1"/>
    </xf>
    <xf numFmtId="166" fontId="9" fillId="2" borderId="19" xfId="2" applyNumberFormat="1" applyFont="1" applyFill="1" applyBorder="1" applyAlignment="1" applyProtection="1">
      <alignment horizontal="right" vertical="center" wrapText="1"/>
    </xf>
    <xf numFmtId="166" fontId="9" fillId="2" borderId="20" xfId="2" applyNumberFormat="1" applyFont="1" applyFill="1" applyBorder="1" applyAlignment="1" applyProtection="1">
      <alignment horizontal="right" vertical="center" wrapText="1"/>
    </xf>
    <xf numFmtId="3" fontId="9" fillId="2" borderId="20" xfId="2" applyNumberFormat="1" applyFont="1" applyFill="1" applyBorder="1" applyAlignment="1" applyProtection="1">
      <alignment horizontal="right" vertical="center" wrapText="1"/>
    </xf>
    <xf numFmtId="3" fontId="9" fillId="0" borderId="21" xfId="2" applyNumberFormat="1" applyFont="1" applyFill="1" applyBorder="1" applyAlignment="1" applyProtection="1">
      <alignment horizontal="right" vertical="center" wrapText="1"/>
    </xf>
    <xf numFmtId="0" fontId="8" fillId="2" borderId="6" xfId="2" applyFont="1" applyFill="1" applyBorder="1" applyAlignment="1" applyProtection="1">
      <alignment horizontal="left" vertical="center"/>
    </xf>
    <xf numFmtId="0" fontId="8" fillId="2" borderId="12" xfId="2" applyFont="1" applyFill="1" applyBorder="1" applyAlignment="1" applyProtection="1">
      <alignment horizontal="left" vertical="center" wrapText="1"/>
    </xf>
    <xf numFmtId="166" fontId="8" fillId="2" borderId="13" xfId="2" applyNumberFormat="1" applyFont="1" applyFill="1" applyBorder="1" applyAlignment="1" applyProtection="1">
      <alignment horizontal="right" vertical="center" wrapText="1"/>
    </xf>
    <xf numFmtId="166" fontId="8" fillId="2" borderId="15" xfId="2" applyNumberFormat="1" applyFont="1" applyFill="1" applyBorder="1" applyAlignment="1" applyProtection="1">
      <alignment horizontal="right" vertical="center" wrapText="1"/>
    </xf>
    <xf numFmtId="166" fontId="8" fillId="2" borderId="16" xfId="2" applyNumberFormat="1" applyFont="1" applyFill="1" applyBorder="1" applyAlignment="1" applyProtection="1">
      <alignment horizontal="right" vertical="center" wrapText="1"/>
    </xf>
    <xf numFmtId="0" fontId="9" fillId="2" borderId="12" xfId="2" applyFont="1" applyFill="1" applyBorder="1" applyAlignment="1" applyProtection="1">
      <alignment horizontal="left" vertical="center" wrapText="1"/>
    </xf>
    <xf numFmtId="3" fontId="8" fillId="2" borderId="15" xfId="2" applyNumberFormat="1" applyFont="1" applyFill="1" applyBorder="1" applyAlignment="1" applyProtection="1">
      <alignment horizontal="right" vertical="center" wrapText="1"/>
    </xf>
    <xf numFmtId="3" fontId="8" fillId="2" borderId="16" xfId="2" applyNumberFormat="1" applyFont="1" applyFill="1" applyBorder="1" applyAlignment="1" applyProtection="1">
      <alignment horizontal="right" vertical="center" wrapText="1"/>
    </xf>
    <xf numFmtId="0" fontId="9" fillId="2" borderId="6" xfId="2" applyFont="1" applyFill="1" applyBorder="1" applyAlignment="1" applyProtection="1">
      <alignment horizontal="left" vertical="center"/>
    </xf>
    <xf numFmtId="0" fontId="9" fillId="2" borderId="17" xfId="2" applyFont="1" applyFill="1" applyBorder="1" applyAlignment="1" applyProtection="1">
      <alignment horizontal="left" vertical="center"/>
    </xf>
    <xf numFmtId="0" fontId="1" fillId="0" borderId="18" xfId="2" applyBorder="1"/>
    <xf numFmtId="0" fontId="9" fillId="2" borderId="22" xfId="2" applyFont="1" applyFill="1" applyBorder="1" applyAlignment="1" applyProtection="1">
      <alignment horizontal="left" vertical="center" wrapText="1"/>
    </xf>
    <xf numFmtId="3" fontId="9" fillId="2" borderId="23" xfId="2" applyNumberFormat="1" applyFont="1" applyFill="1" applyBorder="1" applyAlignment="1" applyProtection="1">
      <alignment horizontal="right" vertical="center" wrapText="1"/>
    </xf>
    <xf numFmtId="0" fontId="2" fillId="2" borderId="12" xfId="2" applyFont="1" applyFill="1" applyBorder="1" applyAlignment="1" applyProtection="1">
      <alignment horizontal="left" vertical="top" wrapText="1"/>
    </xf>
    <xf numFmtId="0" fontId="9" fillId="2" borderId="0" xfId="2" applyFont="1" applyFill="1" applyBorder="1" applyAlignment="1" applyProtection="1">
      <alignment horizontal="left" vertical="top" wrapText="1"/>
    </xf>
    <xf numFmtId="0" fontId="9" fillId="2" borderId="0" xfId="2" applyFont="1" applyFill="1" applyBorder="1" applyAlignment="1" applyProtection="1">
      <alignment horizontal="left" vertical="top" wrapText="1"/>
    </xf>
    <xf numFmtId="164" fontId="10" fillId="0" borderId="0" xfId="3" applyFont="1"/>
    <xf numFmtId="0" fontId="1" fillId="0" borderId="0" xfId="2" applyAlignment="1">
      <alignment horizontal="center"/>
    </xf>
    <xf numFmtId="0" fontId="6" fillId="4" borderId="1" xfId="2" applyFont="1" applyFill="1" applyBorder="1" applyAlignment="1" applyProtection="1">
      <alignment horizontal="left" vertical="center" wrapText="1"/>
    </xf>
    <xf numFmtId="0" fontId="6" fillId="4" borderId="2" xfId="2" applyFont="1" applyFill="1" applyBorder="1" applyAlignment="1" applyProtection="1">
      <alignment horizontal="left" vertical="center" wrapText="1"/>
    </xf>
    <xf numFmtId="0" fontId="6" fillId="4" borderId="3" xfId="2" applyFont="1" applyFill="1" applyBorder="1" applyAlignment="1" applyProtection="1">
      <alignment horizontal="center" vertical="center" wrapText="1"/>
    </xf>
    <xf numFmtId="0" fontId="6" fillId="4" borderId="4" xfId="2" applyFont="1" applyFill="1" applyBorder="1" applyAlignment="1" applyProtection="1">
      <alignment horizontal="center" vertical="center" wrapText="1"/>
    </xf>
    <xf numFmtId="0" fontId="6" fillId="4" borderId="5" xfId="2" applyFont="1" applyFill="1" applyBorder="1" applyAlignment="1" applyProtection="1">
      <alignment horizontal="center" vertical="center" wrapText="1"/>
    </xf>
    <xf numFmtId="0" fontId="2" fillId="4" borderId="6" xfId="2" applyFont="1" applyFill="1" applyBorder="1" applyAlignment="1" applyProtection="1">
      <alignment horizontal="left" vertical="top" wrapText="1"/>
    </xf>
    <xf numFmtId="0" fontId="2" fillId="4" borderId="0" xfId="2" applyFont="1" applyFill="1" applyBorder="1" applyAlignment="1" applyProtection="1">
      <alignment horizontal="left" vertical="top" wrapText="1"/>
    </xf>
    <xf numFmtId="0" fontId="7" fillId="4" borderId="0" xfId="2" applyFont="1" applyFill="1" applyBorder="1" applyAlignment="1" applyProtection="1">
      <alignment horizontal="left" vertical="center" wrapText="1"/>
    </xf>
    <xf numFmtId="0" fontId="6" fillId="4" borderId="7" xfId="2" applyFont="1" applyFill="1" applyBorder="1" applyAlignment="1" applyProtection="1">
      <alignment horizontal="center" vertical="center" wrapText="1"/>
    </xf>
    <xf numFmtId="0" fontId="6" fillId="4" borderId="8" xfId="2" applyFont="1" applyFill="1" applyBorder="1" applyAlignment="1" applyProtection="1">
      <alignment horizontal="center" vertical="center" wrapText="1"/>
    </xf>
    <xf numFmtId="0" fontId="6" fillId="4" borderId="9" xfId="2" applyFont="1" applyFill="1" applyBorder="1" applyAlignment="1" applyProtection="1">
      <alignment horizontal="center" vertical="center" wrapText="1"/>
    </xf>
    <xf numFmtId="0" fontId="2" fillId="4" borderId="10" xfId="2" applyFont="1" applyFill="1" applyBorder="1" applyAlignment="1" applyProtection="1">
      <alignment horizontal="left" vertical="top" wrapText="1"/>
    </xf>
    <xf numFmtId="0" fontId="2" fillId="4" borderId="11" xfId="2" applyFont="1" applyFill="1" applyBorder="1" applyAlignment="1" applyProtection="1">
      <alignment horizontal="left" vertical="top" wrapText="1"/>
    </xf>
    <xf numFmtId="0" fontId="7" fillId="4" borderId="11" xfId="2" applyFont="1" applyFill="1" applyBorder="1" applyAlignment="1" applyProtection="1">
      <alignment horizontal="left" vertical="center" wrapText="1"/>
    </xf>
  </cellXfs>
  <cellStyles count="5">
    <cellStyle name="Millares" xfId="1" builtinId="3"/>
    <cellStyle name="Millares 2" xfId="3"/>
    <cellStyle name="Normal" xfId="0" builtinId="0"/>
    <cellStyle name="Normal 2" xfId="2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ESTADO%20ANAL&#205;TICO%20DEL%20EJERCICIO%20DEL%20PRESUPUESTO%20DE%20EGRESOS%20EN%20CLASIFICACI&#211;N%20ECON&#211;MICA%20Y%20POR%20OBJETO%20DEL%20GAST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astrof\Desktop\RESPALDO\Mis%20documentos\2018\ENTREGA%20RECEPCION\TERCERA%20ETAPA\presupuesto%202018%20OR%20MO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omparativo"/>
      <sheetName val="sii web "/>
      <sheetName val="original"/>
      <sheetName val="ppto marzo"/>
      <sheetName val="CT"/>
      <sheetName val="06 EGR ECON Y OBJ GTO "/>
      <sheetName val="08 OBJ GTOS ARMON"/>
      <sheetName val="01 EDO ANALIT ING"/>
      <sheetName val="02 ING FLUJO EFECT"/>
      <sheetName val="03 EGR FLUJO EFECT"/>
      <sheetName val="05 EGR ADM ARMON"/>
      <sheetName val="04 EGR ADM "/>
      <sheetName val="07 EGR ECON ARMON"/>
      <sheetName val="09 PROG FUNC EGR"/>
      <sheetName val="10 EGR FUNC ARMON"/>
      <sheetName val="11 EGR CAT PROG"/>
      <sheetName val="12CAT PROG ARMON E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9">
          <cell r="J39">
            <v>512652260</v>
          </cell>
          <cell r="K39">
            <v>504178689</v>
          </cell>
        </row>
      </sheetData>
      <sheetData sheetId="10"/>
      <sheetData sheetId="11">
        <row r="5">
          <cell r="B5" t="str">
            <v>AL 31 DE MARZO DE 2024</v>
          </cell>
        </row>
        <row r="11">
          <cell r="G11">
            <v>512652260</v>
          </cell>
          <cell r="H11">
            <v>46182224.799999997</v>
          </cell>
          <cell r="I11">
            <v>-512652260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62"/>
  <sheetViews>
    <sheetView tabSelected="1" topLeftCell="A7" zoomScaleNormal="100" workbookViewId="0">
      <selection activeCell="E24" sqref="E24"/>
    </sheetView>
  </sheetViews>
  <sheetFormatPr baseColWidth="10" defaultColWidth="9.140625" defaultRowHeight="12.75"/>
  <cols>
    <col min="1" max="1" width="4.140625" style="3" customWidth="1"/>
    <col min="2" max="2" width="1.7109375" style="3" customWidth="1"/>
    <col min="3" max="4" width="4.140625" style="3" customWidth="1"/>
    <col min="5" max="5" width="45.85546875" style="3" customWidth="1"/>
    <col min="6" max="6" width="12" style="3" bestFit="1" customWidth="1"/>
    <col min="7" max="7" width="11.85546875" style="3" customWidth="1"/>
    <col min="8" max="8" width="14.85546875" style="3" bestFit="1" customWidth="1"/>
    <col min="9" max="9" width="15.85546875" style="3" bestFit="1" customWidth="1"/>
    <col min="10" max="10" width="17" style="3" customWidth="1"/>
    <col min="11" max="11" width="4.140625" style="3" customWidth="1"/>
    <col min="12" max="12" width="15.85546875" style="3" customWidth="1"/>
    <col min="13" max="13" width="17.7109375" style="4" bestFit="1" customWidth="1"/>
    <col min="14" max="15" width="15.85546875" style="4" bestFit="1" customWidth="1"/>
    <col min="16" max="16" width="13.85546875" style="3" bestFit="1" customWidth="1"/>
    <col min="17" max="16384" width="9.140625" style="3"/>
  </cols>
  <sheetData>
    <row r="1" spans="1:16" ht="1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1"/>
    </row>
    <row r="2" spans="1:16" ht="13.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1"/>
    </row>
    <row r="3" spans="1:16" ht="12" customHeight="1">
      <c r="A3" s="1"/>
      <c r="B3" s="5" t="s">
        <v>1</v>
      </c>
      <c r="C3" s="5"/>
      <c r="D3" s="5"/>
      <c r="E3" s="5"/>
      <c r="F3" s="5"/>
      <c r="G3" s="5"/>
      <c r="H3" s="5"/>
      <c r="I3" s="5"/>
      <c r="J3" s="5"/>
      <c r="K3" s="1"/>
    </row>
    <row r="4" spans="1:16" ht="13.5">
      <c r="A4" s="1"/>
      <c r="B4" s="5" t="str">
        <f>+'[1]05 EGR ADM ARMON'!B5:I5</f>
        <v>AL 31 DE MARZO DE 2024</v>
      </c>
      <c r="C4" s="5"/>
      <c r="D4" s="5"/>
      <c r="E4" s="5"/>
      <c r="F4" s="5"/>
      <c r="G4" s="5"/>
      <c r="H4" s="5"/>
      <c r="I4" s="5"/>
      <c r="J4" s="5"/>
      <c r="K4" s="1"/>
    </row>
    <row r="5" spans="1:16" ht="12" customHeight="1">
      <c r="A5" s="1"/>
      <c r="B5" s="5" t="s">
        <v>2</v>
      </c>
      <c r="C5" s="5"/>
      <c r="D5" s="5"/>
      <c r="E5" s="5"/>
      <c r="F5" s="5"/>
      <c r="G5" s="5"/>
      <c r="H5" s="5"/>
      <c r="I5" s="5"/>
      <c r="J5" s="5"/>
      <c r="K5" s="1"/>
    </row>
    <row r="6" spans="1:16" ht="12" customHeight="1">
      <c r="A6" s="1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6" ht="20.100000000000001" customHeight="1">
      <c r="A7" s="1"/>
      <c r="B7" s="60" t="s">
        <v>3</v>
      </c>
      <c r="C7" s="61"/>
      <c r="D7" s="61"/>
      <c r="E7" s="61"/>
      <c r="F7" s="62" t="s">
        <v>4</v>
      </c>
      <c r="G7" s="63" t="s">
        <v>5</v>
      </c>
      <c r="H7" s="63" t="s">
        <v>6</v>
      </c>
      <c r="I7" s="63" t="s">
        <v>7</v>
      </c>
      <c r="J7" s="64" t="s">
        <v>8</v>
      </c>
      <c r="K7" s="1"/>
    </row>
    <row r="8" spans="1:16" ht="15" customHeight="1">
      <c r="A8" s="1"/>
      <c r="B8" s="65"/>
      <c r="C8" s="66"/>
      <c r="D8" s="67" t="s">
        <v>9</v>
      </c>
      <c r="E8" s="67"/>
      <c r="F8" s="68"/>
      <c r="G8" s="69"/>
      <c r="H8" s="69"/>
      <c r="I8" s="69"/>
      <c r="J8" s="70"/>
      <c r="K8" s="1"/>
    </row>
    <row r="9" spans="1:16" ht="15" customHeight="1">
      <c r="A9" s="1"/>
      <c r="B9" s="71"/>
      <c r="C9" s="72"/>
      <c r="D9" s="72"/>
      <c r="E9" s="73" t="s">
        <v>10</v>
      </c>
      <c r="F9" s="68"/>
      <c r="G9" s="69"/>
      <c r="H9" s="69"/>
      <c r="I9" s="69"/>
      <c r="J9" s="70"/>
      <c r="K9" s="1"/>
      <c r="P9" s="7"/>
    </row>
    <row r="10" spans="1:16" ht="21.95" customHeight="1">
      <c r="A10" s="1"/>
      <c r="B10" s="8" t="s">
        <v>11</v>
      </c>
      <c r="C10" s="9"/>
      <c r="D10" s="9"/>
      <c r="E10" s="9"/>
      <c r="F10" s="10">
        <f>+F11+F40+F41</f>
        <v>512652260</v>
      </c>
      <c r="G10" s="11">
        <v>499785464</v>
      </c>
      <c r="H10" s="11">
        <f>+H11+H40+H41</f>
        <v>46182224.799999997</v>
      </c>
      <c r="I10" s="11">
        <f>+I11+I41</f>
        <v>46182224.799999997</v>
      </c>
      <c r="J10" s="12">
        <f>+J11+J40+J41</f>
        <v>453603239.19999999</v>
      </c>
      <c r="K10" s="1"/>
      <c r="L10" s="13"/>
    </row>
    <row r="11" spans="1:16" ht="21.95" customHeight="1">
      <c r="A11" s="1"/>
      <c r="B11" s="8" t="s">
        <v>12</v>
      </c>
      <c r="C11" s="9"/>
      <c r="D11" s="9"/>
      <c r="E11" s="9"/>
      <c r="F11" s="10">
        <f>+F12+F19</f>
        <v>512652260</v>
      </c>
      <c r="G11" s="11">
        <v>499785464</v>
      </c>
      <c r="H11" s="11">
        <f>+H12+H20+H28+H37</f>
        <v>46182224.799999997</v>
      </c>
      <c r="I11" s="11">
        <f>+I12+I20+I28+I37</f>
        <v>46182224.799999997</v>
      </c>
      <c r="J11" s="12">
        <f>+J12+J19+J37</f>
        <v>453603239.19999999</v>
      </c>
      <c r="K11" s="1"/>
      <c r="L11" s="14">
        <v>220155962.16999999</v>
      </c>
      <c r="M11" s="4">
        <f>+I11-L11</f>
        <v>-173973737.37</v>
      </c>
    </row>
    <row r="12" spans="1:16" ht="17.100000000000001" customHeight="1">
      <c r="A12" s="1"/>
      <c r="B12" s="15" t="s">
        <v>13</v>
      </c>
      <c r="C12" s="16"/>
      <c r="D12" s="16"/>
      <c r="E12" s="16"/>
      <c r="F12" s="17">
        <f>+F13</f>
        <v>102904751</v>
      </c>
      <c r="G12" s="17">
        <v>96036920</v>
      </c>
      <c r="H12" s="18">
        <f>+H13</f>
        <v>15901171.33</v>
      </c>
      <c r="I12" s="18">
        <f>+I13</f>
        <v>15901171.33</v>
      </c>
      <c r="J12" s="19">
        <f>+J13</f>
        <v>80135748.670000002</v>
      </c>
      <c r="K12" s="1"/>
      <c r="L12" s="20"/>
      <c r="M12" s="4">
        <f>SUM(I14:I18,I21:I27,I29:I36)</f>
        <v>46182224.799999997</v>
      </c>
    </row>
    <row r="13" spans="1:16" ht="17.100000000000001" customHeight="1">
      <c r="A13" s="1"/>
      <c r="B13" s="21"/>
      <c r="C13" s="22" t="s">
        <v>14</v>
      </c>
      <c r="D13" s="23" t="s">
        <v>15</v>
      </c>
      <c r="E13" s="23"/>
      <c r="F13" s="17">
        <f>SUM(F14:F18)</f>
        <v>102904751</v>
      </c>
      <c r="G13" s="17">
        <v>96036920</v>
      </c>
      <c r="H13" s="17">
        <f>SUM(H14:H18)</f>
        <v>15901171.33</v>
      </c>
      <c r="I13" s="18">
        <f>SUM(I14:I18)</f>
        <v>15901171.33</v>
      </c>
      <c r="J13" s="19">
        <f>SUM(J14:J18)</f>
        <v>80135748.670000002</v>
      </c>
      <c r="K13" s="1"/>
    </row>
    <row r="14" spans="1:16" ht="17.100000000000001" customHeight="1">
      <c r="A14" s="1"/>
      <c r="B14" s="21"/>
      <c r="C14" s="1"/>
      <c r="D14" s="22" t="s">
        <v>16</v>
      </c>
      <c r="E14" s="24" t="s">
        <v>17</v>
      </c>
      <c r="F14" s="17">
        <v>36371165</v>
      </c>
      <c r="G14" s="17">
        <v>34312428</v>
      </c>
      <c r="H14" s="25">
        <v>6432376.8600000003</v>
      </c>
      <c r="I14" s="25">
        <v>6432376.8600000003</v>
      </c>
      <c r="J14" s="26">
        <f>+G14-I14</f>
        <v>27880051.140000001</v>
      </c>
      <c r="K14" s="1"/>
      <c r="L14" s="4"/>
    </row>
    <row r="15" spans="1:16" ht="17.100000000000001" customHeight="1">
      <c r="A15" s="1"/>
      <c r="B15" s="21"/>
      <c r="C15" s="1"/>
      <c r="D15" s="22" t="s">
        <v>18</v>
      </c>
      <c r="E15" s="24" t="s">
        <v>19</v>
      </c>
      <c r="F15" s="17">
        <v>997171</v>
      </c>
      <c r="G15" s="17">
        <v>940727</v>
      </c>
      <c r="H15" s="25">
        <v>186968.8</v>
      </c>
      <c r="I15" s="25">
        <v>186968.8</v>
      </c>
      <c r="J15" s="26">
        <f>+G15-I15</f>
        <v>753758.2</v>
      </c>
      <c r="K15" s="1"/>
    </row>
    <row r="16" spans="1:16" ht="17.100000000000001" customHeight="1">
      <c r="A16" s="1"/>
      <c r="B16" s="21"/>
      <c r="C16" s="1"/>
      <c r="D16" s="22" t="s">
        <v>20</v>
      </c>
      <c r="E16" s="24" t="s">
        <v>21</v>
      </c>
      <c r="F16" s="17">
        <v>8182826</v>
      </c>
      <c r="G16" s="17">
        <v>7651004</v>
      </c>
      <c r="H16" s="25">
        <v>700436.72000000009</v>
      </c>
      <c r="I16" s="25">
        <v>700436.72000000009</v>
      </c>
      <c r="J16" s="26">
        <f>+G16-I16</f>
        <v>6950567.2800000003</v>
      </c>
      <c r="K16" s="1"/>
    </row>
    <row r="17" spans="1:12" ht="17.100000000000001" customHeight="1">
      <c r="A17" s="1"/>
      <c r="B17" s="21"/>
      <c r="C17" s="1"/>
      <c r="D17" s="22" t="s">
        <v>22</v>
      </c>
      <c r="E17" s="24" t="s">
        <v>23</v>
      </c>
      <c r="F17" s="17">
        <v>15334468</v>
      </c>
      <c r="G17" s="17">
        <v>14172290</v>
      </c>
      <c r="H17" s="25">
        <v>2855647.95</v>
      </c>
      <c r="I17" s="25">
        <v>2855647.95</v>
      </c>
      <c r="J17" s="26">
        <f>+G17-I17</f>
        <v>11316642.050000001</v>
      </c>
      <c r="K17" s="1"/>
    </row>
    <row r="18" spans="1:12" ht="17.100000000000001" customHeight="1">
      <c r="A18" s="1"/>
      <c r="B18" s="21"/>
      <c r="C18" s="1"/>
      <c r="D18" s="22" t="s">
        <v>24</v>
      </c>
      <c r="E18" s="24" t="s">
        <v>25</v>
      </c>
      <c r="F18" s="17">
        <v>42019121</v>
      </c>
      <c r="G18" s="17">
        <v>38960471</v>
      </c>
      <c r="H18" s="25">
        <v>5725741</v>
      </c>
      <c r="I18" s="25">
        <v>5725741</v>
      </c>
      <c r="J18" s="26">
        <f>+G18-I18</f>
        <v>33234730</v>
      </c>
      <c r="K18" s="1"/>
      <c r="L18" s="13"/>
    </row>
    <row r="19" spans="1:12" ht="17.100000000000001" customHeight="1">
      <c r="A19" s="1"/>
      <c r="B19" s="15" t="s">
        <v>26</v>
      </c>
      <c r="C19" s="16"/>
      <c r="D19" s="16"/>
      <c r="E19" s="16"/>
      <c r="F19" s="17">
        <f>+F20+F28</f>
        <v>409747509</v>
      </c>
      <c r="G19" s="17">
        <v>403748544</v>
      </c>
      <c r="H19" s="17">
        <f>+H20+H28</f>
        <v>30281053.469999999</v>
      </c>
      <c r="I19" s="18">
        <f>+I20+I28+I37</f>
        <v>30281053.469999999</v>
      </c>
      <c r="J19" s="19">
        <f>+J20+J28</f>
        <v>373467490.52999997</v>
      </c>
      <c r="K19" s="1"/>
      <c r="L19" s="20"/>
    </row>
    <row r="20" spans="1:12" ht="17.100000000000001" customHeight="1">
      <c r="A20" s="1"/>
      <c r="B20" s="21"/>
      <c r="C20" s="22" t="s">
        <v>27</v>
      </c>
      <c r="D20" s="23" t="s">
        <v>28</v>
      </c>
      <c r="E20" s="23"/>
      <c r="F20" s="17">
        <f>SUM(F21:F27)</f>
        <v>21412441</v>
      </c>
      <c r="G20" s="17">
        <v>20739115</v>
      </c>
      <c r="H20" s="17">
        <f>SUM(H21:H27)</f>
        <v>1262385.3400000001</v>
      </c>
      <c r="I20" s="18">
        <f>SUM(I21:I27)</f>
        <v>1262385.3400000001</v>
      </c>
      <c r="J20" s="27">
        <f>SUM(J21:J27)</f>
        <v>19476729.659999996</v>
      </c>
      <c r="K20" s="1"/>
      <c r="L20" s="13"/>
    </row>
    <row r="21" spans="1:12" ht="17.100000000000001" customHeight="1">
      <c r="A21" s="1"/>
      <c r="B21" s="21"/>
      <c r="C21" s="1"/>
      <c r="D21" s="22" t="s">
        <v>29</v>
      </c>
      <c r="E21" s="24" t="s">
        <v>30</v>
      </c>
      <c r="F21" s="17">
        <v>6040596</v>
      </c>
      <c r="G21" s="17">
        <v>5966883</v>
      </c>
      <c r="H21" s="28">
        <v>172920.8</v>
      </c>
      <c r="I21" s="28">
        <v>172920.8</v>
      </c>
      <c r="J21" s="26">
        <f t="shared" ref="J21:J36" si="0">+G21-I21</f>
        <v>5793962.2000000002</v>
      </c>
      <c r="K21" s="1"/>
      <c r="L21" s="13"/>
    </row>
    <row r="22" spans="1:12" ht="17.100000000000001" customHeight="1">
      <c r="A22" s="1"/>
      <c r="B22" s="21"/>
      <c r="C22" s="1"/>
      <c r="D22" s="22" t="s">
        <v>31</v>
      </c>
      <c r="E22" s="24" t="s">
        <v>32</v>
      </c>
      <c r="F22" s="17">
        <v>1049632</v>
      </c>
      <c r="G22" s="17">
        <v>944740</v>
      </c>
      <c r="H22" s="28">
        <v>111552.79000000001</v>
      </c>
      <c r="I22" s="28">
        <v>111552.79000000001</v>
      </c>
      <c r="J22" s="26">
        <f t="shared" si="0"/>
        <v>833187.21</v>
      </c>
      <c r="K22" s="1"/>
      <c r="L22" s="13"/>
    </row>
    <row r="23" spans="1:12" ht="17.100000000000001" customHeight="1">
      <c r="A23" s="1"/>
      <c r="B23" s="21"/>
      <c r="C23" s="1"/>
      <c r="D23" s="22" t="s">
        <v>33</v>
      </c>
      <c r="E23" s="24" t="s">
        <v>34</v>
      </c>
      <c r="F23" s="17">
        <v>6875089</v>
      </c>
      <c r="G23" s="17">
        <v>6768076</v>
      </c>
      <c r="H23" s="28">
        <v>396250.16000000003</v>
      </c>
      <c r="I23" s="28">
        <v>396250.16000000003</v>
      </c>
      <c r="J23" s="26">
        <f t="shared" si="0"/>
        <v>6371825.8399999999</v>
      </c>
      <c r="K23" s="1"/>
      <c r="L23" s="13"/>
    </row>
    <row r="24" spans="1:12" ht="17.100000000000001" customHeight="1">
      <c r="A24" s="1"/>
      <c r="B24" s="21"/>
      <c r="C24" s="1"/>
      <c r="D24" s="22" t="s">
        <v>35</v>
      </c>
      <c r="E24" s="24" t="s">
        <v>36</v>
      </c>
      <c r="F24" s="17">
        <v>1000940</v>
      </c>
      <c r="G24" s="17">
        <v>758498</v>
      </c>
      <c r="H24" s="28">
        <v>138212.23000000001</v>
      </c>
      <c r="I24" s="28">
        <v>138212.23000000001</v>
      </c>
      <c r="J24" s="26">
        <f t="shared" si="0"/>
        <v>620285.77</v>
      </c>
      <c r="K24" s="1"/>
      <c r="L24" s="13"/>
    </row>
    <row r="25" spans="1:12" ht="17.100000000000001" customHeight="1">
      <c r="A25" s="1"/>
      <c r="B25" s="21"/>
      <c r="C25" s="1"/>
      <c r="D25" s="22" t="s">
        <v>37</v>
      </c>
      <c r="E25" s="24" t="s">
        <v>38</v>
      </c>
      <c r="F25" s="17">
        <v>1880644</v>
      </c>
      <c r="G25" s="17">
        <v>1864136</v>
      </c>
      <c r="H25" s="28">
        <v>43617.66</v>
      </c>
      <c r="I25" s="28">
        <v>43617.66</v>
      </c>
      <c r="J25" s="26">
        <f t="shared" si="0"/>
        <v>1820518.34</v>
      </c>
      <c r="K25" s="1"/>
      <c r="L25" s="13"/>
    </row>
    <row r="26" spans="1:12" ht="17.100000000000001" customHeight="1">
      <c r="A26" s="1"/>
      <c r="B26" s="21"/>
      <c r="C26" s="1"/>
      <c r="D26" s="22" t="s">
        <v>39</v>
      </c>
      <c r="E26" s="24" t="s">
        <v>40</v>
      </c>
      <c r="F26" s="17">
        <v>2434603</v>
      </c>
      <c r="G26" s="17">
        <v>2366528</v>
      </c>
      <c r="H26" s="28">
        <v>290535.67</v>
      </c>
      <c r="I26" s="28">
        <v>290535.67</v>
      </c>
      <c r="J26" s="26">
        <f t="shared" si="0"/>
        <v>2075992.33</v>
      </c>
      <c r="K26" s="1"/>
      <c r="L26" s="13"/>
    </row>
    <row r="27" spans="1:12" ht="17.100000000000001" customHeight="1">
      <c r="A27" s="1"/>
      <c r="B27" s="21"/>
      <c r="C27" s="29"/>
      <c r="D27" s="22" t="s">
        <v>41</v>
      </c>
      <c r="E27" s="24" t="s">
        <v>42</v>
      </c>
      <c r="F27" s="17">
        <v>2130937</v>
      </c>
      <c r="G27" s="17">
        <v>2070254</v>
      </c>
      <c r="H27" s="28">
        <v>109296.03</v>
      </c>
      <c r="I27" s="28">
        <v>109296.03</v>
      </c>
      <c r="J27" s="26">
        <f t="shared" si="0"/>
        <v>1960957.97</v>
      </c>
      <c r="K27" s="1"/>
      <c r="L27" s="13"/>
    </row>
    <row r="28" spans="1:12" ht="17.100000000000001" customHeight="1">
      <c r="A28" s="1"/>
      <c r="B28" s="21"/>
      <c r="C28" s="22" t="s">
        <v>43</v>
      </c>
      <c r="D28" s="23" t="s">
        <v>44</v>
      </c>
      <c r="E28" s="23"/>
      <c r="F28" s="17">
        <f>SUM(F29:F36)</f>
        <v>388335068</v>
      </c>
      <c r="G28" s="17">
        <v>383009429</v>
      </c>
      <c r="H28" s="17">
        <f>SUM(H29:H36)</f>
        <v>29018668.129999999</v>
      </c>
      <c r="I28" s="18">
        <f>SUM(I29:I36)</f>
        <v>29018668.129999999</v>
      </c>
      <c r="J28" s="27">
        <f>SUM(J29:J36)</f>
        <v>353990760.87</v>
      </c>
      <c r="K28" s="1"/>
      <c r="L28" s="13"/>
    </row>
    <row r="29" spans="1:12" ht="17.100000000000001" customHeight="1">
      <c r="A29" s="1"/>
      <c r="B29" s="21"/>
      <c r="C29" s="1"/>
      <c r="D29" s="22" t="s">
        <v>45</v>
      </c>
      <c r="E29" s="24" t="s">
        <v>46</v>
      </c>
      <c r="F29" s="17">
        <v>17827787</v>
      </c>
      <c r="G29" s="17">
        <v>16539368</v>
      </c>
      <c r="H29" s="28">
        <v>2602092.25</v>
      </c>
      <c r="I29" s="28">
        <v>2602092.25</v>
      </c>
      <c r="J29" s="26">
        <f t="shared" si="0"/>
        <v>13937275.75</v>
      </c>
      <c r="K29" s="1"/>
      <c r="L29" s="13"/>
    </row>
    <row r="30" spans="1:12" ht="17.100000000000001" customHeight="1">
      <c r="A30" s="1"/>
      <c r="B30" s="21"/>
      <c r="C30" s="1"/>
      <c r="D30" s="22" t="s">
        <v>47</v>
      </c>
      <c r="E30" s="24" t="s">
        <v>48</v>
      </c>
      <c r="F30" s="17">
        <v>50156393</v>
      </c>
      <c r="G30" s="17">
        <v>19533351</v>
      </c>
      <c r="H30" s="28">
        <v>2706829.3800000013</v>
      </c>
      <c r="I30" s="28">
        <v>2706829.3800000013</v>
      </c>
      <c r="J30" s="26">
        <f t="shared" si="0"/>
        <v>16826521.619999997</v>
      </c>
      <c r="K30" s="1"/>
      <c r="L30" s="13"/>
    </row>
    <row r="31" spans="1:12" ht="17.100000000000001" customHeight="1">
      <c r="A31" s="1"/>
      <c r="B31" s="21"/>
      <c r="C31" s="1"/>
      <c r="D31" s="22" t="s">
        <v>49</v>
      </c>
      <c r="E31" s="24" t="s">
        <v>50</v>
      </c>
      <c r="F31" s="17">
        <v>243687282</v>
      </c>
      <c r="G31" s="17">
        <v>97955271</v>
      </c>
      <c r="H31" s="28">
        <v>17427000.059999999</v>
      </c>
      <c r="I31" s="28">
        <v>17427000.059999999</v>
      </c>
      <c r="J31" s="26">
        <f t="shared" si="0"/>
        <v>80528270.939999998</v>
      </c>
      <c r="K31" s="1"/>
      <c r="L31" s="13"/>
    </row>
    <row r="32" spans="1:12" ht="17.100000000000001" customHeight="1">
      <c r="A32" s="1"/>
      <c r="B32" s="21"/>
      <c r="C32" s="1"/>
      <c r="D32" s="22" t="s">
        <v>51</v>
      </c>
      <c r="E32" s="24" t="s">
        <v>52</v>
      </c>
      <c r="F32" s="17">
        <v>5156299</v>
      </c>
      <c r="G32" s="17">
        <v>5153533</v>
      </c>
      <c r="H32" s="28">
        <v>1060722.1600000001</v>
      </c>
      <c r="I32" s="28">
        <v>1060722.1600000001</v>
      </c>
      <c r="J32" s="26">
        <f t="shared" si="0"/>
        <v>4092810.84</v>
      </c>
      <c r="K32" s="1"/>
      <c r="L32" s="13"/>
    </row>
    <row r="33" spans="1:12" ht="17.100000000000001" customHeight="1">
      <c r="A33" s="1"/>
      <c r="B33" s="21"/>
      <c r="C33" s="1"/>
      <c r="D33" s="22" t="s">
        <v>53</v>
      </c>
      <c r="E33" s="24" t="s">
        <v>54</v>
      </c>
      <c r="F33" s="17">
        <v>64983455</v>
      </c>
      <c r="G33" s="17">
        <v>236751221</v>
      </c>
      <c r="H33" s="28">
        <v>4422213.1899999995</v>
      </c>
      <c r="I33" s="28">
        <v>4422213.1899999995</v>
      </c>
      <c r="J33" s="26">
        <f t="shared" si="0"/>
        <v>232329007.81</v>
      </c>
      <c r="K33" s="1"/>
      <c r="L33" s="13"/>
    </row>
    <row r="34" spans="1:12" ht="17.100000000000001" customHeight="1">
      <c r="A34" s="1"/>
      <c r="B34" s="21"/>
      <c r="C34" s="1"/>
      <c r="D34" s="22" t="s">
        <v>55</v>
      </c>
      <c r="E34" s="24" t="s">
        <v>56</v>
      </c>
      <c r="F34" s="17">
        <v>3238583</v>
      </c>
      <c r="G34" s="17">
        <v>3190751</v>
      </c>
      <c r="H34" s="28">
        <v>155694.74</v>
      </c>
      <c r="I34" s="28">
        <v>155694.74</v>
      </c>
      <c r="J34" s="26">
        <f t="shared" si="0"/>
        <v>3035056.26</v>
      </c>
      <c r="K34" s="1"/>
      <c r="L34" s="13"/>
    </row>
    <row r="35" spans="1:12" ht="17.100000000000001" customHeight="1">
      <c r="A35" s="1"/>
      <c r="B35" s="21"/>
      <c r="C35" s="1"/>
      <c r="D35" s="22" t="s">
        <v>57</v>
      </c>
      <c r="E35" s="24" t="s">
        <v>58</v>
      </c>
      <c r="F35" s="17">
        <v>65123</v>
      </c>
      <c r="G35" s="17">
        <v>64161</v>
      </c>
      <c r="H35" s="28">
        <v>54672</v>
      </c>
      <c r="I35" s="28">
        <v>54672</v>
      </c>
      <c r="J35" s="26">
        <f t="shared" si="0"/>
        <v>9489</v>
      </c>
      <c r="K35" s="1"/>
      <c r="L35" s="13"/>
    </row>
    <row r="36" spans="1:12" ht="17.100000000000001" customHeight="1">
      <c r="A36" s="1"/>
      <c r="B36" s="21"/>
      <c r="C36" s="24"/>
      <c r="D36" s="22" t="s">
        <v>59</v>
      </c>
      <c r="E36" s="24" t="s">
        <v>60</v>
      </c>
      <c r="F36" s="17">
        <v>3220146</v>
      </c>
      <c r="G36" s="17">
        <v>3821773</v>
      </c>
      <c r="H36" s="28">
        <v>589444.35</v>
      </c>
      <c r="I36" s="28">
        <v>589444.35</v>
      </c>
      <c r="J36" s="26">
        <f t="shared" si="0"/>
        <v>3232328.65</v>
      </c>
      <c r="K36" s="1"/>
      <c r="L36" s="13"/>
    </row>
    <row r="37" spans="1:12" ht="17.100000000000001" customHeight="1">
      <c r="A37" s="1"/>
      <c r="B37" s="15" t="s">
        <v>61</v>
      </c>
      <c r="C37" s="23"/>
      <c r="D37" s="23"/>
      <c r="E37" s="30"/>
      <c r="F37" s="31">
        <f>+F38</f>
        <v>0</v>
      </c>
      <c r="G37" s="32">
        <v>0</v>
      </c>
      <c r="H37" s="28">
        <f>+H38</f>
        <v>0</v>
      </c>
      <c r="I37" s="28">
        <f>+I38</f>
        <v>0</v>
      </c>
      <c r="J37" s="33">
        <f>+J38</f>
        <v>0</v>
      </c>
      <c r="K37" s="1"/>
    </row>
    <row r="38" spans="1:12" ht="21.95" customHeight="1">
      <c r="A38" s="1"/>
      <c r="B38" s="21"/>
      <c r="C38" s="22" t="s">
        <v>43</v>
      </c>
      <c r="D38" s="23" t="s">
        <v>44</v>
      </c>
      <c r="E38" s="23"/>
      <c r="F38" s="31">
        <v>0</v>
      </c>
      <c r="G38" s="32">
        <v>0</v>
      </c>
      <c r="H38" s="28">
        <f>+I38</f>
        <v>0</v>
      </c>
      <c r="I38" s="28">
        <f>+I39</f>
        <v>0</v>
      </c>
      <c r="J38" s="33">
        <f>+J39</f>
        <v>0</v>
      </c>
      <c r="K38" s="1"/>
    </row>
    <row r="39" spans="1:12" ht="21.95" customHeight="1">
      <c r="A39" s="1"/>
      <c r="B39" s="34"/>
      <c r="C39" s="35"/>
      <c r="D39" s="36" t="s">
        <v>59</v>
      </c>
      <c r="E39" s="37" t="s">
        <v>60</v>
      </c>
      <c r="F39" s="38"/>
      <c r="G39" s="39"/>
      <c r="H39" s="40">
        <f>+I39</f>
        <v>0</v>
      </c>
      <c r="I39" s="40"/>
      <c r="J39" s="41">
        <f>+G39-H39</f>
        <v>0</v>
      </c>
      <c r="K39" s="1"/>
    </row>
    <row r="40" spans="1:12" ht="17.100000000000001" hidden="1" customHeight="1">
      <c r="A40" s="1"/>
      <c r="B40" s="42" t="s">
        <v>62</v>
      </c>
      <c r="C40" s="43"/>
      <c r="D40" s="43"/>
      <c r="E40" s="43"/>
      <c r="F40" s="44">
        <v>0</v>
      </c>
      <c r="G40" s="45">
        <v>0</v>
      </c>
      <c r="H40" s="45">
        <v>0</v>
      </c>
      <c r="I40" s="45">
        <v>0</v>
      </c>
      <c r="J40" s="46">
        <v>0</v>
      </c>
      <c r="K40" s="1"/>
    </row>
    <row r="41" spans="1:12" ht="17.100000000000001" hidden="1" customHeight="1">
      <c r="A41" s="1"/>
      <c r="B41" s="42" t="s">
        <v>63</v>
      </c>
      <c r="C41" s="47"/>
      <c r="D41" s="43"/>
      <c r="E41" s="43"/>
      <c r="F41" s="44">
        <v>0</v>
      </c>
      <c r="G41" s="48">
        <f>+G42+G47</f>
        <v>0</v>
      </c>
      <c r="H41" s="48">
        <f>+H42+H47</f>
        <v>0</v>
      </c>
      <c r="I41" s="48">
        <f>+I42+I47</f>
        <v>0</v>
      </c>
      <c r="J41" s="49">
        <f>+J42+J47</f>
        <v>0</v>
      </c>
      <c r="K41" s="1"/>
    </row>
    <row r="42" spans="1:12" ht="17.100000000000001" hidden="1" customHeight="1">
      <c r="A42" s="1"/>
      <c r="B42" s="50" t="s">
        <v>64</v>
      </c>
      <c r="C42" s="29"/>
      <c r="D42" s="24"/>
      <c r="E42" s="24"/>
      <c r="F42" s="31">
        <v>0</v>
      </c>
      <c r="G42" s="28">
        <f>+G43+G45</f>
        <v>0</v>
      </c>
      <c r="H42" s="28">
        <f>+H43+H45</f>
        <v>0</v>
      </c>
      <c r="I42" s="28">
        <f>+I43+I45</f>
        <v>0</v>
      </c>
      <c r="J42" s="33">
        <f>+J43+J45</f>
        <v>0</v>
      </c>
      <c r="K42" s="1"/>
    </row>
    <row r="43" spans="1:12" ht="17.100000000000001" hidden="1" customHeight="1">
      <c r="A43" s="1"/>
      <c r="B43" s="21"/>
      <c r="C43" s="22" t="s">
        <v>65</v>
      </c>
      <c r="D43" s="23" t="s">
        <v>66</v>
      </c>
      <c r="E43" s="23"/>
      <c r="F43" s="31">
        <v>0</v>
      </c>
      <c r="G43" s="28">
        <f>+G44</f>
        <v>0</v>
      </c>
      <c r="H43" s="28">
        <f>+H44</f>
        <v>0</v>
      </c>
      <c r="I43" s="28">
        <f>+I44</f>
        <v>0</v>
      </c>
      <c r="J43" s="33">
        <f>+J44</f>
        <v>0</v>
      </c>
      <c r="K43" s="1"/>
    </row>
    <row r="44" spans="1:12" ht="17.100000000000001" hidden="1" customHeight="1">
      <c r="A44" s="1"/>
      <c r="B44" s="21"/>
      <c r="C44" s="29"/>
      <c r="D44" s="22" t="s">
        <v>67</v>
      </c>
      <c r="E44" s="24" t="s">
        <v>68</v>
      </c>
      <c r="F44" s="31">
        <v>0</v>
      </c>
      <c r="G44" s="28">
        <f>+[2]Hoja3!$Q$490</f>
        <v>0</v>
      </c>
      <c r="H44" s="28">
        <v>0</v>
      </c>
      <c r="I44" s="28">
        <v>0</v>
      </c>
      <c r="J44" s="33">
        <f>+G44-H44</f>
        <v>0</v>
      </c>
      <c r="K44" s="1"/>
    </row>
    <row r="45" spans="1:12" ht="17.100000000000001" hidden="1" customHeight="1">
      <c r="A45" s="1"/>
      <c r="B45" s="21"/>
      <c r="C45" s="22" t="s">
        <v>69</v>
      </c>
      <c r="D45" s="23" t="s">
        <v>70</v>
      </c>
      <c r="E45" s="23"/>
      <c r="F45" s="31">
        <v>0</v>
      </c>
      <c r="G45" s="28">
        <f>+G46</f>
        <v>0</v>
      </c>
      <c r="H45" s="28">
        <f>+H46</f>
        <v>0</v>
      </c>
      <c r="I45" s="28">
        <f>+I46</f>
        <v>0</v>
      </c>
      <c r="J45" s="33">
        <f>+J46</f>
        <v>0</v>
      </c>
      <c r="K45" s="1"/>
    </row>
    <row r="46" spans="1:12" ht="17.100000000000001" hidden="1" customHeight="1">
      <c r="A46" s="1"/>
      <c r="B46" s="21"/>
      <c r="C46" s="24"/>
      <c r="D46" s="22" t="s">
        <v>71</v>
      </c>
      <c r="E46" s="24" t="s">
        <v>72</v>
      </c>
      <c r="F46" s="31">
        <v>0</v>
      </c>
      <c r="G46" s="28">
        <v>0</v>
      </c>
      <c r="H46" s="28"/>
      <c r="I46" s="28"/>
      <c r="J46" s="33">
        <f>+G46-H46</f>
        <v>0</v>
      </c>
      <c r="K46" s="1"/>
    </row>
    <row r="47" spans="1:12" ht="17.100000000000001" hidden="1" customHeight="1">
      <c r="A47" s="1"/>
      <c r="B47" s="51" t="s">
        <v>73</v>
      </c>
      <c r="C47" s="52"/>
      <c r="D47" s="53"/>
      <c r="E47" s="53"/>
      <c r="F47" s="38">
        <v>0</v>
      </c>
      <c r="G47" s="39">
        <v>0</v>
      </c>
      <c r="H47" s="40">
        <f t="shared" ref="H47:J48" si="1">+H48</f>
        <v>0</v>
      </c>
      <c r="I47" s="40">
        <f t="shared" si="1"/>
        <v>0</v>
      </c>
      <c r="J47" s="54">
        <f t="shared" si="1"/>
        <v>0</v>
      </c>
      <c r="K47" s="1"/>
    </row>
    <row r="48" spans="1:12" ht="0.95" customHeight="1">
      <c r="A48" s="1"/>
      <c r="B48" s="55"/>
      <c r="C48" s="1"/>
      <c r="D48" s="23" t="s">
        <v>44</v>
      </c>
      <c r="E48" s="23"/>
      <c r="F48" s="31">
        <v>0</v>
      </c>
      <c r="G48" s="32">
        <v>0</v>
      </c>
      <c r="H48" s="28">
        <f t="shared" si="1"/>
        <v>0</v>
      </c>
      <c r="I48" s="28">
        <f t="shared" si="1"/>
        <v>0</v>
      </c>
      <c r="J48" s="28">
        <f t="shared" si="1"/>
        <v>0</v>
      </c>
      <c r="K48" s="1"/>
    </row>
    <row r="49" spans="1:11" ht="33" hidden="1" customHeight="1">
      <c r="A49" s="1"/>
      <c r="B49" s="55"/>
      <c r="C49" s="22" t="s">
        <v>43</v>
      </c>
      <c r="D49" s="22" t="s">
        <v>59</v>
      </c>
      <c r="E49" s="24" t="s">
        <v>60</v>
      </c>
      <c r="F49" s="31">
        <v>0</v>
      </c>
      <c r="G49" s="32">
        <v>0</v>
      </c>
      <c r="H49" s="28"/>
      <c r="I49" s="28">
        <v>0</v>
      </c>
      <c r="J49" s="28">
        <f>+G49-H49</f>
        <v>0</v>
      </c>
      <c r="K49" s="1"/>
    </row>
    <row r="50" spans="1:11" ht="30" customHeight="1">
      <c r="A50" s="1"/>
      <c r="B50" s="1"/>
      <c r="C50" s="56" t="s">
        <v>74</v>
      </c>
      <c r="D50" s="56"/>
      <c r="E50" s="56"/>
      <c r="F50" s="56"/>
      <c r="G50" s="56"/>
      <c r="H50" s="56"/>
      <c r="I50" s="56"/>
      <c r="J50" s="56"/>
      <c r="K50" s="1"/>
    </row>
    <row r="51" spans="1:11">
      <c r="B51" s="1"/>
      <c r="C51" s="1"/>
      <c r="D51" s="57"/>
      <c r="E51" s="57"/>
      <c r="F51" s="57"/>
      <c r="G51" s="57"/>
      <c r="H51" s="57"/>
      <c r="I51" s="57"/>
      <c r="J51" s="57"/>
    </row>
    <row r="52" spans="1:11">
      <c r="B52" s="1"/>
      <c r="D52" s="1"/>
      <c r="E52" s="1"/>
      <c r="F52" s="1"/>
      <c r="G52" s="1"/>
      <c r="H52" s="1"/>
      <c r="I52" s="1"/>
      <c r="J52" s="1"/>
    </row>
    <row r="53" spans="1:11">
      <c r="F53" s="58">
        <f>+F10-'[1]02 ING FLUJO EFECT'!J39</f>
        <v>0</v>
      </c>
      <c r="G53" s="58">
        <f>+G10-'[1]02 ING FLUJO EFECT'!K39</f>
        <v>-4393225</v>
      </c>
      <c r="H53" s="58">
        <f>+'[1]05 EGR ADM ARMON'!G11-'06 EGR ECON Y OBJ GTO '!H10</f>
        <v>466470035.19999999</v>
      </c>
      <c r="I53" s="58">
        <f>+'[1]05 EGR ADM ARMON'!H11-'06 EGR ECON Y OBJ GTO '!I10</f>
        <v>0</v>
      </c>
      <c r="J53" s="58">
        <f>+'[1]05 EGR ADM ARMON'!I11-'06 EGR ECON Y OBJ GTO '!J10</f>
        <v>-966255499.20000005</v>
      </c>
    </row>
    <row r="56" spans="1:11">
      <c r="D56" s="59"/>
      <c r="E56" s="59"/>
      <c r="F56" s="59"/>
      <c r="G56" s="59"/>
      <c r="H56" s="59"/>
      <c r="I56" s="59"/>
      <c r="J56" s="59"/>
    </row>
    <row r="57" spans="1:11">
      <c r="D57" s="59"/>
      <c r="E57" s="59"/>
      <c r="F57" s="59"/>
      <c r="G57" s="59"/>
      <c r="H57" s="59"/>
      <c r="I57" s="59"/>
      <c r="J57" s="59"/>
    </row>
    <row r="59" spans="1:11">
      <c r="I59" s="4"/>
    </row>
    <row r="60" spans="1:11">
      <c r="I60" s="4"/>
    </row>
    <row r="61" spans="1:11">
      <c r="I61" s="4"/>
    </row>
    <row r="62" spans="1:11">
      <c r="I62" s="4"/>
    </row>
  </sheetData>
  <sheetProtection algorithmName="SHA-512" hashValue="FnERFARe1iEHAS91byrCtoNyixV7CcmCNC1i8sxkPIhg8o68hHxAJ4XgnnXrPwxo/RS8oEkf+EaMqK32z5J0Cg==" saltValue="DA8sq411/DGjlzxBzKIvyw==" spinCount="100000" sheet="1"/>
  <mergeCells count="29">
    <mergeCell ref="D45:E45"/>
    <mergeCell ref="D48:E48"/>
    <mergeCell ref="C50:J50"/>
    <mergeCell ref="D56:E56"/>
    <mergeCell ref="F56:J56"/>
    <mergeCell ref="D57:E57"/>
    <mergeCell ref="F57:J57"/>
    <mergeCell ref="B19:E19"/>
    <mergeCell ref="D20:E20"/>
    <mergeCell ref="D28:E28"/>
    <mergeCell ref="B37:E37"/>
    <mergeCell ref="D38:E38"/>
    <mergeCell ref="D43:E43"/>
    <mergeCell ref="J7:J9"/>
    <mergeCell ref="D8:E8"/>
    <mergeCell ref="B10:E10"/>
    <mergeCell ref="B11:E11"/>
    <mergeCell ref="B12:E12"/>
    <mergeCell ref="D13:E13"/>
    <mergeCell ref="B1:J1"/>
    <mergeCell ref="B2:J2"/>
    <mergeCell ref="B3:J3"/>
    <mergeCell ref="B4:J4"/>
    <mergeCell ref="B5:J5"/>
    <mergeCell ref="B7:E7"/>
    <mergeCell ref="F7:F9"/>
    <mergeCell ref="G7:G9"/>
    <mergeCell ref="H7:H9"/>
    <mergeCell ref="I7:I9"/>
  </mergeCells>
  <printOptions horizontalCentered="1"/>
  <pageMargins left="0.35433070866141736" right="0.35433070866141736" top="0.47244094488188981" bottom="0.43307086614173229" header="0.51181102362204722" footer="0.51181102362204722"/>
  <pageSetup scale="77" pageOrder="overThenDown" orientation="portrait" r:id="rId1"/>
  <headerFooter alignWithMargins="0">
    <oddFooter>&amp;R&amp;"Arial,Negrita"&amp;14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06 EGR ECON Y OBJ GTO </vt:lpstr>
      <vt:lpstr>'06 EGR ECON Y OBJ GTO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cp:lastPrinted>2024-07-25T19:44:19Z</cp:lastPrinted>
  <dcterms:created xsi:type="dcterms:W3CDTF">2024-07-25T19:43:21Z</dcterms:created>
  <dcterms:modified xsi:type="dcterms:W3CDTF">2024-07-25T19:46:34Z</dcterms:modified>
</cp:coreProperties>
</file>